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87" activeTab="3"/>
  </bookViews>
  <sheets>
    <sheet name="2020" sheetId="1" r:id="rId1"/>
    <sheet name="2021 com %" sheetId="2" r:id="rId2"/>
    <sheet name="2021" sheetId="3" r:id="rId3"/>
    <sheet name="2022" sheetId="4" r:id="rId4"/>
  </sheets>
  <definedNames/>
  <calcPr fullCalcOnLoad="1"/>
</workbook>
</file>

<file path=xl/sharedStrings.xml><?xml version="1.0" encoding="utf-8"?>
<sst xmlns="http://schemas.openxmlformats.org/spreadsheetml/2006/main" count="94" uniqueCount="35">
  <si>
    <t>Estado de Santa Catarina</t>
  </si>
  <si>
    <t>ASSOCIAÇÃO DOS MUNICÍPIOS DO OESTE DE SANTA CATARINA</t>
  </si>
  <si>
    <t xml:space="preserve">             Anexo 2</t>
  </si>
  <si>
    <t xml:space="preserve">                                      DESPESAS OPERACIONAIS</t>
  </si>
  <si>
    <t>Especificação</t>
  </si>
  <si>
    <t>R  e a l  i  z a d a</t>
  </si>
  <si>
    <t>Fixada</t>
  </si>
  <si>
    <t xml:space="preserve">Prevista </t>
  </si>
  <si>
    <t>DESPESAS OPERACIONAIS</t>
  </si>
  <si>
    <t xml:space="preserve">  PESSOAL E ENCARGOS SOCIAIS</t>
  </si>
  <si>
    <t xml:space="preserve">     Pessoal</t>
  </si>
  <si>
    <t xml:space="preserve">     Obrigações Patronais</t>
  </si>
  <si>
    <t xml:space="preserve">  DESPESAS ADMINISTRATIVAS</t>
  </si>
  <si>
    <t xml:space="preserve">    Despesas Administrativas</t>
  </si>
  <si>
    <t xml:space="preserve">    Outras Despesas</t>
  </si>
  <si>
    <t>TOTAL</t>
  </si>
  <si>
    <t>Presidente da AMOSC</t>
  </si>
  <si>
    <t>Vera Rosa Back Sartoretto</t>
  </si>
  <si>
    <t>Secretária Executiva</t>
  </si>
  <si>
    <t xml:space="preserve">             Exercício: 2020</t>
  </si>
  <si>
    <t>Luciano José Buligon</t>
  </si>
  <si>
    <t>Prefeito de Chapecó</t>
  </si>
  <si>
    <t>Chapecó, SC, 16 de novembro de 2020.</t>
  </si>
  <si>
    <t xml:space="preserve">             Exercício: 2021</t>
  </si>
  <si>
    <t>Névio Antônio Mortari</t>
  </si>
  <si>
    <t>Celso Galante</t>
  </si>
  <si>
    <t>Prefeito de Paial</t>
  </si>
  <si>
    <t>Secretário Executivo</t>
  </si>
  <si>
    <t>PERCENTUAL COMPARATIVO</t>
  </si>
  <si>
    <t>Prev. Fech.</t>
  </si>
  <si>
    <t>Chapecó, SC, 21 de dezembro de 2021.</t>
  </si>
  <si>
    <t>Chapecó, SC, 09 de dezembro de 2022.</t>
  </si>
  <si>
    <t>Rudi Miguel Sander</t>
  </si>
  <si>
    <t>Prefeito de São Carlos</t>
  </si>
  <si>
    <t xml:space="preserve">             Exercício: 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</si>
</sst>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8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4" fontId="4" fillId="0" borderId="15" xfId="60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164" fontId="4" fillId="0" borderId="16" xfId="60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164" fontId="5" fillId="0" borderId="16" xfId="6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4" fillId="0" borderId="0" xfId="6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64" fontId="45" fillId="0" borderId="16" xfId="60" applyFont="1" applyFill="1" applyBorder="1" applyAlignment="1" applyProtection="1">
      <alignment horizontal="center"/>
      <protection/>
    </xf>
    <xf numFmtId="164" fontId="46" fillId="0" borderId="0" xfId="60" applyFont="1" applyFill="1" applyBorder="1" applyAlignment="1" applyProtection="1">
      <alignment/>
      <protection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164" fontId="48" fillId="0" borderId="15" xfId="60" applyFont="1" applyFill="1" applyBorder="1" applyAlignment="1" applyProtection="1">
      <alignment/>
      <protection/>
    </xf>
    <xf numFmtId="164" fontId="48" fillId="0" borderId="16" xfId="60" applyFont="1" applyFill="1" applyBorder="1" applyAlignment="1" applyProtection="1">
      <alignment/>
      <protection/>
    </xf>
    <xf numFmtId="164" fontId="49" fillId="0" borderId="16" xfId="60" applyFont="1" applyFill="1" applyBorder="1" applyAlignment="1" applyProtection="1">
      <alignment/>
      <protection/>
    </xf>
    <xf numFmtId="164" fontId="48" fillId="0" borderId="16" xfId="6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7.28125" style="0" customWidth="1"/>
    <col min="2" max="3" width="10.8515625" style="0" customWidth="1"/>
    <col min="4" max="4" width="11.140625" style="0" customWidth="1"/>
    <col min="5" max="5" width="11.421875" style="0" customWidth="1"/>
    <col min="6" max="6" width="11.7109375" style="0" customWidth="1"/>
    <col min="7" max="7" width="11.28125" style="0" bestFit="1" customWidth="1"/>
  </cols>
  <sheetData>
    <row r="1" spans="1:8" ht="12.75">
      <c r="A1" s="1" t="s">
        <v>0</v>
      </c>
      <c r="B1" s="1"/>
      <c r="C1" s="1"/>
      <c r="D1" s="1"/>
      <c r="E1" s="1" t="s">
        <v>19</v>
      </c>
      <c r="F1" s="1"/>
      <c r="G1" s="1"/>
      <c r="H1" s="1"/>
    </row>
    <row r="2" spans="1:8" ht="12.75">
      <c r="A2" s="1" t="s">
        <v>1</v>
      </c>
      <c r="B2" s="1"/>
      <c r="C2" s="1"/>
      <c r="D2" s="1"/>
      <c r="E2" s="1" t="s">
        <v>2</v>
      </c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.75">
      <c r="A5" s="2" t="s">
        <v>3</v>
      </c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6" ht="12.75">
      <c r="A8" s="3" t="s">
        <v>4</v>
      </c>
      <c r="B8" s="4"/>
      <c r="C8" s="5" t="s">
        <v>5</v>
      </c>
      <c r="D8" s="5"/>
      <c r="E8" s="6" t="s">
        <v>6</v>
      </c>
      <c r="F8" s="6" t="s">
        <v>7</v>
      </c>
    </row>
    <row r="9" spans="1:6" ht="12.75">
      <c r="A9" s="7"/>
      <c r="B9" s="8">
        <v>2017</v>
      </c>
      <c r="C9" s="8">
        <v>2018</v>
      </c>
      <c r="D9" s="8">
        <v>2019</v>
      </c>
      <c r="E9" s="9">
        <v>2020</v>
      </c>
      <c r="F9" s="9">
        <v>2021</v>
      </c>
    </row>
    <row r="10" spans="1:6" ht="12.75">
      <c r="A10" s="7"/>
      <c r="B10" s="10"/>
      <c r="C10" s="10"/>
      <c r="D10" s="10"/>
      <c r="E10" s="9"/>
      <c r="F10" s="9"/>
    </row>
    <row r="11" spans="1:6" ht="12.75">
      <c r="A11" s="11" t="s">
        <v>8</v>
      </c>
      <c r="B11" s="12">
        <f>SUM(B13+B17)</f>
        <v>2498447.3000000003</v>
      </c>
      <c r="C11" s="12">
        <f>SUM(C13+C17)</f>
        <v>2766661.1</v>
      </c>
      <c r="D11" s="12">
        <f>SUM(D13+D17)</f>
        <v>2684086.21</v>
      </c>
      <c r="E11" s="12">
        <f>SUM(E13+E17)</f>
        <v>2820000</v>
      </c>
      <c r="F11" s="12">
        <f>SUM(F13+F17)</f>
        <v>2931840</v>
      </c>
    </row>
    <row r="12" spans="1:6" ht="12.75">
      <c r="A12" s="11"/>
      <c r="B12" s="12"/>
      <c r="C12" s="12"/>
      <c r="D12" s="12"/>
      <c r="E12" s="12"/>
      <c r="F12" s="12"/>
    </row>
    <row r="13" spans="1:6" ht="12.75">
      <c r="A13" s="13" t="s">
        <v>9</v>
      </c>
      <c r="B13" s="14">
        <f>B14+B15</f>
        <v>2281472.5100000002</v>
      </c>
      <c r="C13" s="14">
        <f>C14+C15</f>
        <v>2316049.98</v>
      </c>
      <c r="D13" s="14">
        <f>D14+D15</f>
        <v>2439127.29</v>
      </c>
      <c r="E13" s="14">
        <f>E14+E15</f>
        <v>2120000</v>
      </c>
      <c r="F13" s="14">
        <f>F14+F15</f>
        <v>2235000</v>
      </c>
    </row>
    <row r="14" spans="1:7" ht="12.75">
      <c r="A14" s="15" t="s">
        <v>10</v>
      </c>
      <c r="B14" s="16">
        <v>1751633.84</v>
      </c>
      <c r="C14" s="16">
        <v>1772573.17</v>
      </c>
      <c r="D14" s="16">
        <v>1844866.94</v>
      </c>
      <c r="E14" s="16">
        <v>1600000</v>
      </c>
      <c r="F14" s="16">
        <v>1700000</v>
      </c>
      <c r="G14" s="20"/>
    </row>
    <row r="15" spans="1:7" ht="12.75">
      <c r="A15" s="15" t="s">
        <v>11</v>
      </c>
      <c r="B15" s="16">
        <v>529838.67</v>
      </c>
      <c r="C15" s="16">
        <v>543476.81</v>
      </c>
      <c r="D15" s="16">
        <v>594260.35</v>
      </c>
      <c r="E15" s="16">
        <v>520000</v>
      </c>
      <c r="F15" s="16">
        <v>535000</v>
      </c>
      <c r="G15" s="20"/>
    </row>
    <row r="16" spans="1:6" ht="12.75">
      <c r="A16" s="15"/>
      <c r="B16" s="16"/>
      <c r="C16" s="16"/>
      <c r="D16" s="16"/>
      <c r="E16" s="16"/>
      <c r="F16" s="16"/>
    </row>
    <row r="17" spans="1:6" ht="12.75">
      <c r="A17" s="13" t="s">
        <v>12</v>
      </c>
      <c r="B17" s="14">
        <f>B18+B19</f>
        <v>216974.79</v>
      </c>
      <c r="C17" s="14">
        <f>C18+C19</f>
        <v>450611.12</v>
      </c>
      <c r="D17" s="14">
        <f>D18+D19</f>
        <v>244958.91999999998</v>
      </c>
      <c r="E17" s="14">
        <f>E18+E19</f>
        <v>700000</v>
      </c>
      <c r="F17" s="14">
        <f>F18+F19</f>
        <v>696840</v>
      </c>
    </row>
    <row r="18" spans="1:6" ht="12.75">
      <c r="A18" s="15" t="s">
        <v>13</v>
      </c>
      <c r="B18" s="16">
        <v>211587.81</v>
      </c>
      <c r="C18" s="16">
        <v>438758.22</v>
      </c>
      <c r="D18" s="16">
        <v>238668.21</v>
      </c>
      <c r="E18" s="16">
        <v>680000</v>
      </c>
      <c r="F18" s="16">
        <v>671840</v>
      </c>
    </row>
    <row r="19" spans="1:6" ht="12.75">
      <c r="A19" s="15" t="s">
        <v>14</v>
      </c>
      <c r="B19" s="16">
        <v>5386.98</v>
      </c>
      <c r="C19" s="16">
        <f>2942.94+1436.18+7473.78</f>
        <v>11852.9</v>
      </c>
      <c r="D19" s="16">
        <f>1557.17+1322.53+3411.01</f>
        <v>6290.71</v>
      </c>
      <c r="E19" s="16">
        <v>20000</v>
      </c>
      <c r="F19" s="16">
        <v>25000</v>
      </c>
    </row>
    <row r="20" spans="1:6" ht="12.75">
      <c r="A20" s="15"/>
      <c r="B20" s="16"/>
      <c r="C20" s="16"/>
      <c r="D20" s="16"/>
      <c r="E20" s="16"/>
      <c r="F20" s="16"/>
    </row>
    <row r="21" spans="1:6" ht="12.75">
      <c r="A21" s="13" t="s">
        <v>15</v>
      </c>
      <c r="B21" s="14">
        <f>B11</f>
        <v>2498447.3000000003</v>
      </c>
      <c r="C21" s="14">
        <f>C11</f>
        <v>2766661.1</v>
      </c>
      <c r="D21" s="14">
        <f>D11</f>
        <v>2684086.21</v>
      </c>
      <c r="E21" s="14">
        <f>E11</f>
        <v>2820000</v>
      </c>
      <c r="F21" s="14">
        <f>F11</f>
        <v>2931840</v>
      </c>
    </row>
    <row r="22" spans="1:6" ht="12.75">
      <c r="A22" s="17"/>
      <c r="B22" s="18"/>
      <c r="C22" s="18"/>
      <c r="D22" s="18"/>
      <c r="E22" s="18"/>
      <c r="F22" s="18"/>
    </row>
    <row r="23" spans="1:7" ht="12.75">
      <c r="A23" s="17"/>
      <c r="B23" s="18"/>
      <c r="C23" s="18"/>
      <c r="D23" s="18"/>
      <c r="E23" s="18"/>
      <c r="F23" s="18"/>
      <c r="G23" s="20"/>
    </row>
    <row r="24" spans="1:6" ht="12.75">
      <c r="A24" s="19" t="s">
        <v>22</v>
      </c>
      <c r="B24" s="19"/>
      <c r="C24" s="19"/>
      <c r="D24" s="19"/>
      <c r="E24" s="19"/>
      <c r="F24" s="21"/>
    </row>
    <row r="25" spans="1:6" ht="12.75">
      <c r="A25" s="19"/>
      <c r="B25" s="19"/>
      <c r="C25" s="19"/>
      <c r="D25" s="19"/>
      <c r="E25" s="19"/>
      <c r="F25" s="19"/>
    </row>
    <row r="26" spans="1:7" ht="12.75">
      <c r="A26" s="19"/>
      <c r="B26" s="19"/>
      <c r="C26" s="19"/>
      <c r="D26" s="19"/>
      <c r="E26" s="19"/>
      <c r="F26" s="19"/>
      <c r="G26" s="20"/>
    </row>
    <row r="27" spans="1:6" ht="12.75">
      <c r="A27" s="19" t="s">
        <v>20</v>
      </c>
      <c r="B27" s="19"/>
      <c r="C27" s="19" t="s">
        <v>17</v>
      </c>
      <c r="D27" s="19"/>
      <c r="E27" s="19"/>
      <c r="F27" s="19"/>
    </row>
    <row r="28" spans="1:6" ht="12.75">
      <c r="A28" s="19" t="s">
        <v>21</v>
      </c>
      <c r="B28" s="19"/>
      <c r="C28" s="19" t="s">
        <v>18</v>
      </c>
      <c r="D28" s="19"/>
      <c r="E28" s="19"/>
      <c r="F28" s="19"/>
    </row>
    <row r="29" spans="1:4" ht="12.75">
      <c r="A29" s="19" t="s">
        <v>16</v>
      </c>
      <c r="B29" s="19"/>
      <c r="C29" s="19"/>
      <c r="D29" s="19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="120" zoomScaleNormal="120" zoomScalePageLayoutView="0" workbookViewId="0" topLeftCell="A5">
      <selection activeCell="A25" sqref="A25"/>
    </sheetView>
  </sheetViews>
  <sheetFormatPr defaultColWidth="9.140625" defaultRowHeight="12.75"/>
  <cols>
    <col min="1" max="1" width="27.28125" style="0" customWidth="1"/>
    <col min="2" max="3" width="10.8515625" style="0" customWidth="1"/>
    <col min="4" max="4" width="11.140625" style="0" customWidth="1"/>
    <col min="5" max="6" width="11.421875" style="0" customWidth="1"/>
    <col min="7" max="7" width="11.7109375" style="0" customWidth="1"/>
    <col min="8" max="8" width="13.421875" style="0" bestFit="1" customWidth="1"/>
    <col min="9" max="9" width="11.8515625" style="0" bestFit="1" customWidth="1"/>
    <col min="10" max="10" width="13.140625" style="0" bestFit="1" customWidth="1"/>
  </cols>
  <sheetData>
    <row r="1" spans="1:9" ht="12.75">
      <c r="A1" s="1" t="s">
        <v>0</v>
      </c>
      <c r="B1" s="1"/>
      <c r="C1" s="1"/>
      <c r="D1" s="1"/>
      <c r="E1" s="1" t="s">
        <v>23</v>
      </c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 t="s">
        <v>2</v>
      </c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3" t="s">
        <v>8</v>
      </c>
      <c r="B5" s="33"/>
      <c r="C5" s="33"/>
      <c r="D5" s="33"/>
      <c r="E5" s="33"/>
      <c r="F5" s="33"/>
      <c r="G5" s="33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7" ht="12.75">
      <c r="A8" s="3" t="s">
        <v>4</v>
      </c>
      <c r="B8" s="4"/>
      <c r="C8" s="5" t="s">
        <v>5</v>
      </c>
      <c r="D8" s="5"/>
      <c r="E8" s="6" t="s">
        <v>6</v>
      </c>
      <c r="F8" s="26" t="s">
        <v>29</v>
      </c>
      <c r="G8" s="6" t="s">
        <v>7</v>
      </c>
    </row>
    <row r="9" spans="1:7" ht="12.75">
      <c r="A9" s="7"/>
      <c r="B9" s="8">
        <v>2018</v>
      </c>
      <c r="C9" s="8">
        <v>2019</v>
      </c>
      <c r="D9" s="22">
        <v>2020</v>
      </c>
      <c r="E9" s="9">
        <v>2021</v>
      </c>
      <c r="F9" s="27">
        <v>2021</v>
      </c>
      <c r="G9" s="9">
        <v>2022</v>
      </c>
    </row>
    <row r="10" spans="1:7" ht="12.75">
      <c r="A10" s="7"/>
      <c r="B10" s="10"/>
      <c r="C10" s="10"/>
      <c r="D10" s="22"/>
      <c r="E10" s="9"/>
      <c r="F10" s="27"/>
      <c r="G10" s="22"/>
    </row>
    <row r="11" spans="1:7" ht="12.75">
      <c r="A11" s="11" t="s">
        <v>8</v>
      </c>
      <c r="B11" s="12">
        <f aca="true" t="shared" si="0" ref="B11:G11">SUM(B13+B17)</f>
        <v>2766661.1</v>
      </c>
      <c r="C11" s="12">
        <f t="shared" si="0"/>
        <v>2684086.21</v>
      </c>
      <c r="D11" s="12">
        <f t="shared" si="0"/>
        <v>2324958.83</v>
      </c>
      <c r="E11" s="12">
        <f t="shared" si="0"/>
        <v>2931840</v>
      </c>
      <c r="F11" s="28">
        <f t="shared" si="0"/>
        <v>2670435.9927272727</v>
      </c>
      <c r="G11" s="12">
        <f t="shared" si="0"/>
        <v>3000000</v>
      </c>
    </row>
    <row r="12" spans="1:7" ht="12.75">
      <c r="A12" s="11"/>
      <c r="B12" s="12"/>
      <c r="C12" s="12"/>
      <c r="D12" s="12"/>
      <c r="E12" s="12"/>
      <c r="F12" s="28"/>
      <c r="G12" s="12"/>
    </row>
    <row r="13" spans="1:8" ht="12.75">
      <c r="A13" s="13" t="s">
        <v>9</v>
      </c>
      <c r="B13" s="14">
        <f aca="true" t="shared" si="1" ref="B13:G13">B14+B15</f>
        <v>2316049.98</v>
      </c>
      <c r="C13" s="14">
        <f t="shared" si="1"/>
        <v>2439127.29</v>
      </c>
      <c r="D13" s="14">
        <f t="shared" si="1"/>
        <v>2014062.7</v>
      </c>
      <c r="E13" s="14">
        <f t="shared" si="1"/>
        <v>2235000</v>
      </c>
      <c r="F13" s="29">
        <f t="shared" si="1"/>
        <v>2301358.210909091</v>
      </c>
      <c r="G13" s="14">
        <f t="shared" si="1"/>
        <v>2424000</v>
      </c>
      <c r="H13" s="20"/>
    </row>
    <row r="14" spans="1:9" ht="12.75">
      <c r="A14" s="15" t="s">
        <v>10</v>
      </c>
      <c r="B14" s="16">
        <v>1772573.17</v>
      </c>
      <c r="C14" s="16">
        <v>1844866.94</v>
      </c>
      <c r="D14" s="16">
        <v>1547377.73</v>
      </c>
      <c r="E14" s="16">
        <v>1700000</v>
      </c>
      <c r="F14" s="30">
        <f>1536085.34/11*12</f>
        <v>1675729.461818182</v>
      </c>
      <c r="G14" s="16">
        <v>1850000</v>
      </c>
      <c r="H14" s="20"/>
      <c r="I14" s="20"/>
    </row>
    <row r="15" spans="1:8" ht="12.75">
      <c r="A15" s="15" t="s">
        <v>11</v>
      </c>
      <c r="B15" s="16">
        <v>543476.81</v>
      </c>
      <c r="C15" s="16">
        <v>594260.35</v>
      </c>
      <c r="D15" s="16">
        <v>466684.97</v>
      </c>
      <c r="E15" s="16">
        <v>535000</v>
      </c>
      <c r="F15" s="30">
        <f>573493.02/11*12</f>
        <v>625628.7490909091</v>
      </c>
      <c r="G15" s="16">
        <v>574000</v>
      </c>
      <c r="H15" s="20"/>
    </row>
    <row r="16" spans="1:7" ht="12.75">
      <c r="A16" s="15"/>
      <c r="B16" s="16"/>
      <c r="C16" s="16"/>
      <c r="D16" s="16"/>
      <c r="E16" s="16"/>
      <c r="F16" s="30"/>
      <c r="G16" s="16"/>
    </row>
    <row r="17" spans="1:7" ht="12.75">
      <c r="A17" s="13" t="s">
        <v>12</v>
      </c>
      <c r="B17" s="14">
        <f aca="true" t="shared" si="2" ref="B17:G17">B18+B19</f>
        <v>450611.12</v>
      </c>
      <c r="C17" s="14">
        <f t="shared" si="2"/>
        <v>244958.91999999998</v>
      </c>
      <c r="D17" s="14">
        <f t="shared" si="2"/>
        <v>310896.13</v>
      </c>
      <c r="E17" s="14">
        <f t="shared" si="2"/>
        <v>696840</v>
      </c>
      <c r="F17" s="29">
        <f t="shared" si="2"/>
        <v>369077.7818181818</v>
      </c>
      <c r="G17" s="14">
        <f t="shared" si="2"/>
        <v>576000</v>
      </c>
    </row>
    <row r="18" spans="1:7" ht="12.75">
      <c r="A18" s="15" t="s">
        <v>13</v>
      </c>
      <c r="B18" s="16">
        <v>438758.22</v>
      </c>
      <c r="C18" s="16">
        <v>238668.21</v>
      </c>
      <c r="D18" s="16">
        <v>285178.27</v>
      </c>
      <c r="E18" s="16">
        <v>671840</v>
      </c>
      <c r="F18" s="30">
        <f>331641.75/11*12</f>
        <v>361791</v>
      </c>
      <c r="G18" s="16">
        <v>556000</v>
      </c>
    </row>
    <row r="19" spans="1:7" ht="12.75">
      <c r="A19" s="15" t="s">
        <v>14</v>
      </c>
      <c r="B19" s="16">
        <f>2942.94+1436.18+7473.78</f>
        <v>11852.9</v>
      </c>
      <c r="C19" s="16">
        <f>1557.17+1322.53+3411.01</f>
        <v>6290.71</v>
      </c>
      <c r="D19" s="16">
        <v>25717.86</v>
      </c>
      <c r="E19" s="16">
        <v>25000</v>
      </c>
      <c r="F19" s="30">
        <f>(3038.26+2940.29+701)/11*12</f>
        <v>7286.781818181818</v>
      </c>
      <c r="G19" s="16">
        <v>20000</v>
      </c>
    </row>
    <row r="20" spans="1:7" ht="12.75">
      <c r="A20" s="15"/>
      <c r="B20" s="16"/>
      <c r="C20" s="16"/>
      <c r="D20" s="16"/>
      <c r="E20" s="16"/>
      <c r="F20" s="30"/>
      <c r="G20" s="16"/>
    </row>
    <row r="21" spans="1:8" ht="12.75">
      <c r="A21" s="13" t="s">
        <v>15</v>
      </c>
      <c r="B21" s="14">
        <f aca="true" t="shared" si="3" ref="B21:G21">B11</f>
        <v>2766661.1</v>
      </c>
      <c r="C21" s="14">
        <f t="shared" si="3"/>
        <v>2684086.21</v>
      </c>
      <c r="D21" s="14">
        <f t="shared" si="3"/>
        <v>2324958.83</v>
      </c>
      <c r="E21" s="14">
        <f t="shared" si="3"/>
        <v>2931840</v>
      </c>
      <c r="F21" s="29">
        <f t="shared" si="3"/>
        <v>2670435.9927272727</v>
      </c>
      <c r="G21" s="14">
        <f t="shared" si="3"/>
        <v>3000000</v>
      </c>
      <c r="H21" s="20"/>
    </row>
    <row r="22" spans="1:8" ht="12.75">
      <c r="A22" s="23" t="s">
        <v>28</v>
      </c>
      <c r="B22" s="24">
        <f>B12</f>
        <v>0</v>
      </c>
      <c r="C22" s="24">
        <f>C21*100/B21-100</f>
        <v>-2.9846405835539542</v>
      </c>
      <c r="D22" s="24">
        <f>D21*100/C21-100</f>
        <v>-13.379875007815045</v>
      </c>
      <c r="E22" s="24">
        <f>E21*100/D21-100</f>
        <v>26.10287813139469</v>
      </c>
      <c r="F22" s="31"/>
      <c r="G22" s="24">
        <f>G21*100/E21-100</f>
        <v>2.324819908316968</v>
      </c>
      <c r="H22" s="20"/>
    </row>
    <row r="23" spans="1:7" ht="12.75">
      <c r="A23" s="17"/>
      <c r="B23" s="18"/>
      <c r="C23" s="18"/>
      <c r="D23" s="18"/>
      <c r="E23" s="18"/>
      <c r="F23" s="25"/>
      <c r="G23" s="18"/>
    </row>
    <row r="24" spans="1:8" ht="12.75">
      <c r="A24" s="17"/>
      <c r="B24" s="18"/>
      <c r="C24" s="18"/>
      <c r="D24" s="18"/>
      <c r="E24" s="18"/>
      <c r="F24" s="18"/>
      <c r="G24" s="18"/>
      <c r="H24" s="20"/>
    </row>
    <row r="25" spans="1:7" ht="12.75">
      <c r="A25" s="19" t="s">
        <v>30</v>
      </c>
      <c r="B25" s="19"/>
      <c r="C25" s="19"/>
      <c r="D25" s="19"/>
      <c r="E25" s="19"/>
      <c r="F25" s="21"/>
      <c r="G25" s="21"/>
    </row>
    <row r="26" spans="1:7" ht="12.75">
      <c r="A26" s="19"/>
      <c r="B26" s="19"/>
      <c r="C26" s="19"/>
      <c r="D26" s="19"/>
      <c r="E26" s="19"/>
      <c r="F26" s="19"/>
      <c r="G26" s="19"/>
    </row>
    <row r="27" spans="1:8" ht="12.75">
      <c r="A27" s="19"/>
      <c r="B27" s="19"/>
      <c r="C27" s="19"/>
      <c r="D27" s="19"/>
      <c r="E27" s="19"/>
      <c r="F27" s="19"/>
      <c r="G27" s="19"/>
      <c r="H27" s="20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4" ht="12.75">
      <c r="A30" s="19" t="s">
        <v>24</v>
      </c>
      <c r="B30" s="19"/>
      <c r="C30" s="19" t="s">
        <v>25</v>
      </c>
      <c r="D30" s="19"/>
    </row>
    <row r="31" spans="1:4" ht="12.75">
      <c r="A31" s="19" t="s">
        <v>26</v>
      </c>
      <c r="B31" s="19"/>
      <c r="C31" s="19" t="s">
        <v>27</v>
      </c>
      <c r="D31" s="19"/>
    </row>
    <row r="32" spans="1:4" ht="12.75">
      <c r="A32" s="19" t="s">
        <v>16</v>
      </c>
      <c r="B32" s="19"/>
      <c r="C32" s="19"/>
      <c r="D32" s="19"/>
    </row>
  </sheetData>
  <sheetProtection selectLockedCells="1" selectUnlockedCells="1"/>
  <mergeCells count="1">
    <mergeCell ref="A5:G5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20" zoomScaleNormal="120" zoomScalePageLayoutView="0" workbookViewId="0" topLeftCell="A4">
      <selection activeCell="H16" sqref="H16"/>
    </sheetView>
  </sheetViews>
  <sheetFormatPr defaultColWidth="9.140625" defaultRowHeight="12.75"/>
  <cols>
    <col min="1" max="1" width="27.28125" style="0" customWidth="1"/>
    <col min="2" max="3" width="10.8515625" style="0" customWidth="1"/>
    <col min="4" max="4" width="11.140625" style="0" customWidth="1"/>
    <col min="5" max="5" width="11.421875" style="0" customWidth="1"/>
    <col min="6" max="6" width="11.7109375" style="0" customWidth="1"/>
    <col min="7" max="7" width="13.421875" style="0" bestFit="1" customWidth="1"/>
    <col min="8" max="8" width="11.8515625" style="0" bestFit="1" customWidth="1"/>
    <col min="9" max="9" width="13.140625" style="0" bestFit="1" customWidth="1"/>
  </cols>
  <sheetData>
    <row r="1" spans="1:8" ht="12.75">
      <c r="A1" s="1" t="s">
        <v>0</v>
      </c>
      <c r="B1" s="1"/>
      <c r="C1" s="1"/>
      <c r="D1" s="1"/>
      <c r="E1" s="1" t="s">
        <v>23</v>
      </c>
      <c r="F1" s="1"/>
      <c r="G1" s="1"/>
      <c r="H1" s="1"/>
    </row>
    <row r="2" spans="1:8" ht="12.75">
      <c r="A2" s="1" t="s">
        <v>1</v>
      </c>
      <c r="B2" s="1"/>
      <c r="C2" s="1"/>
      <c r="D2" s="1"/>
      <c r="E2" s="1" t="s">
        <v>2</v>
      </c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.75">
      <c r="A5" s="33" t="s">
        <v>8</v>
      </c>
      <c r="B5" s="33"/>
      <c r="C5" s="33"/>
      <c r="D5" s="33"/>
      <c r="E5" s="33"/>
      <c r="F5" s="33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6" ht="12.75">
      <c r="A8" s="3" t="s">
        <v>4</v>
      </c>
      <c r="B8" s="4"/>
      <c r="C8" s="5" t="s">
        <v>5</v>
      </c>
      <c r="D8" s="5"/>
      <c r="E8" s="6" t="s">
        <v>6</v>
      </c>
      <c r="F8" s="6" t="s">
        <v>7</v>
      </c>
    </row>
    <row r="9" spans="1:6" ht="12.75">
      <c r="A9" s="7"/>
      <c r="B9" s="8">
        <v>2018</v>
      </c>
      <c r="C9" s="8">
        <v>2019</v>
      </c>
      <c r="D9" s="22">
        <v>2020</v>
      </c>
      <c r="E9" s="9">
        <v>2021</v>
      </c>
      <c r="F9" s="9">
        <v>2022</v>
      </c>
    </row>
    <row r="10" spans="1:6" ht="12.75">
      <c r="A10" s="7"/>
      <c r="B10" s="10"/>
      <c r="C10" s="10"/>
      <c r="D10" s="22"/>
      <c r="E10" s="9"/>
      <c r="F10" s="22"/>
    </row>
    <row r="11" spans="1:6" ht="12.75">
      <c r="A11" s="11" t="s">
        <v>8</v>
      </c>
      <c r="B11" s="12">
        <f>SUM(B13+B17)</f>
        <v>2766661.1</v>
      </c>
      <c r="C11" s="12">
        <f>SUM(C13+C17)</f>
        <v>2684086.21</v>
      </c>
      <c r="D11" s="12">
        <f>SUM(D13+D17)</f>
        <v>2324958.83</v>
      </c>
      <c r="E11" s="12">
        <f>SUM(E13+E17)</f>
        <v>2931840</v>
      </c>
      <c r="F11" s="12">
        <f>SUM(F13+F17)</f>
        <v>3000000</v>
      </c>
    </row>
    <row r="12" spans="1:6" ht="12.75">
      <c r="A12" s="11"/>
      <c r="B12" s="12"/>
      <c r="C12" s="12"/>
      <c r="D12" s="12"/>
      <c r="E12" s="12"/>
      <c r="F12" s="12"/>
    </row>
    <row r="13" spans="1:7" ht="12.75">
      <c r="A13" s="13" t="s">
        <v>9</v>
      </c>
      <c r="B13" s="14">
        <f>B14+B15</f>
        <v>2316049.98</v>
      </c>
      <c r="C13" s="14">
        <f>C14+C15</f>
        <v>2439127.29</v>
      </c>
      <c r="D13" s="14">
        <f>D14+D15</f>
        <v>2014062.7</v>
      </c>
      <c r="E13" s="14">
        <f>E14+E15</f>
        <v>2235000</v>
      </c>
      <c r="F13" s="14">
        <f>F14+F15</f>
        <v>2424000</v>
      </c>
      <c r="G13" s="20"/>
    </row>
    <row r="14" spans="1:8" ht="12.75">
      <c r="A14" s="15" t="s">
        <v>10</v>
      </c>
      <c r="B14" s="16">
        <v>1772573.17</v>
      </c>
      <c r="C14" s="16">
        <v>1844866.94</v>
      </c>
      <c r="D14" s="16">
        <v>1547377.73</v>
      </c>
      <c r="E14" s="16">
        <v>1700000</v>
      </c>
      <c r="F14" s="16">
        <v>1850000</v>
      </c>
      <c r="G14" s="20"/>
      <c r="H14" s="20"/>
    </row>
    <row r="15" spans="1:7" ht="12.75">
      <c r="A15" s="15" t="s">
        <v>11</v>
      </c>
      <c r="B15" s="16">
        <v>543476.81</v>
      </c>
      <c r="C15" s="16">
        <v>594260.35</v>
      </c>
      <c r="D15" s="16">
        <v>466684.97</v>
      </c>
      <c r="E15" s="16">
        <v>535000</v>
      </c>
      <c r="F15" s="16">
        <v>574000</v>
      </c>
      <c r="G15" s="20"/>
    </row>
    <row r="16" spans="1:6" ht="12.75">
      <c r="A16" s="15"/>
      <c r="B16" s="16"/>
      <c r="C16" s="16"/>
      <c r="D16" s="16"/>
      <c r="E16" s="16"/>
      <c r="F16" s="16"/>
    </row>
    <row r="17" spans="1:6" ht="12.75">
      <c r="A17" s="13" t="s">
        <v>12</v>
      </c>
      <c r="B17" s="14">
        <f>B18+B19</f>
        <v>450611.12</v>
      </c>
      <c r="C17" s="14">
        <f>C18+C19</f>
        <v>244958.91999999998</v>
      </c>
      <c r="D17" s="14">
        <f>D18+D19</f>
        <v>310896.13</v>
      </c>
      <c r="E17" s="14">
        <f>E18+E19</f>
        <v>696840</v>
      </c>
      <c r="F17" s="14">
        <f>F18+F19</f>
        <v>576000</v>
      </c>
    </row>
    <row r="18" spans="1:6" ht="12.75">
      <c r="A18" s="15" t="s">
        <v>13</v>
      </c>
      <c r="B18" s="16">
        <v>438758.22</v>
      </c>
      <c r="C18" s="16">
        <v>238668.21</v>
      </c>
      <c r="D18" s="16">
        <v>285178.27</v>
      </c>
      <c r="E18" s="16">
        <v>671840</v>
      </c>
      <c r="F18" s="16">
        <v>556000</v>
      </c>
    </row>
    <row r="19" spans="1:6" ht="12.75">
      <c r="A19" s="15" t="s">
        <v>14</v>
      </c>
      <c r="B19" s="16">
        <f>2942.94+1436.18+7473.78</f>
        <v>11852.9</v>
      </c>
      <c r="C19" s="16">
        <f>1557.17+1322.53+3411.01</f>
        <v>6290.71</v>
      </c>
      <c r="D19" s="16">
        <v>25717.86</v>
      </c>
      <c r="E19" s="16">
        <v>25000</v>
      </c>
      <c r="F19" s="16">
        <v>20000</v>
      </c>
    </row>
    <row r="20" spans="1:6" ht="12.75">
      <c r="A20" s="15"/>
      <c r="B20" s="16"/>
      <c r="C20" s="16"/>
      <c r="D20" s="16"/>
      <c r="E20" s="16"/>
      <c r="F20" s="16"/>
    </row>
    <row r="21" spans="1:7" ht="12.75">
      <c r="A21" s="13" t="s">
        <v>15</v>
      </c>
      <c r="B21" s="14">
        <f>B11</f>
        <v>2766661.1</v>
      </c>
      <c r="C21" s="14">
        <f>C11</f>
        <v>2684086.21</v>
      </c>
      <c r="D21" s="14">
        <f>D11</f>
        <v>2324958.83</v>
      </c>
      <c r="E21" s="14">
        <f>E11</f>
        <v>2931840</v>
      </c>
      <c r="F21" s="14">
        <f>F11</f>
        <v>3000000</v>
      </c>
      <c r="G21" s="20"/>
    </row>
    <row r="22" spans="1:6" ht="12.75">
      <c r="A22" s="17"/>
      <c r="B22" s="18"/>
      <c r="C22" s="18"/>
      <c r="D22" s="18"/>
      <c r="E22" s="18"/>
      <c r="F22" s="18"/>
    </row>
    <row r="23" spans="1:7" ht="12.75">
      <c r="A23" s="17"/>
      <c r="B23" s="18"/>
      <c r="C23" s="18"/>
      <c r="D23" s="18"/>
      <c r="E23" s="18"/>
      <c r="F23" s="18"/>
      <c r="G23" s="20"/>
    </row>
    <row r="24" spans="1:6" ht="12.75">
      <c r="A24" s="19" t="s">
        <v>30</v>
      </c>
      <c r="B24" s="19"/>
      <c r="C24" s="19"/>
      <c r="D24" s="19"/>
      <c r="E24" s="19"/>
      <c r="F24" s="21"/>
    </row>
    <row r="25" spans="1:6" ht="12.75">
      <c r="A25" s="19"/>
      <c r="B25" s="19"/>
      <c r="C25" s="19"/>
      <c r="D25" s="19"/>
      <c r="E25" s="19"/>
      <c r="F25" s="19"/>
    </row>
    <row r="26" spans="1:7" ht="12.75">
      <c r="A26" s="19"/>
      <c r="B26" s="19"/>
      <c r="C26" s="19"/>
      <c r="D26" s="19"/>
      <c r="E26" s="19"/>
      <c r="F26" s="19"/>
      <c r="G26" s="20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4" ht="12.75">
      <c r="A29" s="19" t="s">
        <v>24</v>
      </c>
      <c r="B29" s="19"/>
      <c r="C29" s="19" t="s">
        <v>25</v>
      </c>
      <c r="D29" s="19"/>
    </row>
    <row r="30" spans="1:4" ht="12.75">
      <c r="A30" s="19" t="s">
        <v>26</v>
      </c>
      <c r="B30" s="19"/>
      <c r="C30" s="19" t="s">
        <v>27</v>
      </c>
      <c r="D30" s="19"/>
    </row>
    <row r="31" spans="1:4" ht="12.75">
      <c r="A31" s="19" t="s">
        <v>16</v>
      </c>
      <c r="B31" s="19"/>
      <c r="C31" s="19"/>
      <c r="D31" s="19"/>
    </row>
  </sheetData>
  <sheetProtection selectLockedCells="1" selectUnlockedCells="1"/>
  <mergeCells count="1">
    <mergeCell ref="A5:F5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120" zoomScaleNormal="120" zoomScalePageLayoutView="0" workbookViewId="0" topLeftCell="A7">
      <selection activeCell="H18" sqref="H18"/>
    </sheetView>
  </sheetViews>
  <sheetFormatPr defaultColWidth="9.140625" defaultRowHeight="12.75"/>
  <cols>
    <col min="1" max="1" width="27.28125" style="0" customWidth="1"/>
    <col min="2" max="3" width="10.8515625" style="0" customWidth="1"/>
    <col min="4" max="4" width="11.140625" style="0" customWidth="1"/>
    <col min="5" max="5" width="11.421875" style="0" customWidth="1"/>
    <col min="6" max="6" width="11.7109375" style="0" customWidth="1"/>
    <col min="7" max="7" width="13.421875" style="0" bestFit="1" customWidth="1"/>
    <col min="8" max="8" width="15.57421875" style="0" bestFit="1" customWidth="1"/>
    <col min="9" max="9" width="13.140625" style="0" bestFit="1" customWidth="1"/>
  </cols>
  <sheetData>
    <row r="1" spans="1:8" ht="12.75">
      <c r="A1" s="1" t="s">
        <v>0</v>
      </c>
      <c r="B1" s="1"/>
      <c r="C1" s="1"/>
      <c r="D1" s="1"/>
      <c r="E1" s="1" t="s">
        <v>34</v>
      </c>
      <c r="F1" s="1"/>
      <c r="G1" s="1"/>
      <c r="H1" s="1"/>
    </row>
    <row r="2" spans="1:8" ht="12.75">
      <c r="A2" s="1" t="s">
        <v>1</v>
      </c>
      <c r="B2" s="1"/>
      <c r="C2" s="1"/>
      <c r="D2" s="1"/>
      <c r="E2" s="1" t="s">
        <v>2</v>
      </c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.75">
      <c r="A5" s="33" t="s">
        <v>8</v>
      </c>
      <c r="B5" s="33"/>
      <c r="C5" s="33"/>
      <c r="D5" s="33"/>
      <c r="E5" s="33"/>
      <c r="F5" s="33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6" ht="12.75">
      <c r="A8" s="3" t="s">
        <v>4</v>
      </c>
      <c r="B8" s="4"/>
      <c r="C8" s="5" t="s">
        <v>5</v>
      </c>
      <c r="D8" s="5"/>
      <c r="E8" s="6" t="s">
        <v>6</v>
      </c>
      <c r="F8" s="6" t="s">
        <v>7</v>
      </c>
    </row>
    <row r="9" spans="1:6" ht="12.75">
      <c r="A9" s="7"/>
      <c r="B9" s="8">
        <v>2019</v>
      </c>
      <c r="C9" s="22">
        <v>2020</v>
      </c>
      <c r="D9" s="22">
        <v>2021</v>
      </c>
      <c r="E9" s="9">
        <v>2022</v>
      </c>
      <c r="F9" s="9">
        <v>2023</v>
      </c>
    </row>
    <row r="10" spans="1:6" ht="12.75">
      <c r="A10" s="7"/>
      <c r="B10" s="10"/>
      <c r="C10" s="22"/>
      <c r="D10" s="22"/>
      <c r="E10" s="9"/>
      <c r="F10" s="22"/>
    </row>
    <row r="11" spans="1:6" ht="12.75">
      <c r="A11" s="11" t="s">
        <v>8</v>
      </c>
      <c r="B11" s="12">
        <f>SUM(B13+B17)</f>
        <v>2684086.21</v>
      </c>
      <c r="C11" s="12">
        <f>SUM(C13+C17)</f>
        <v>2324958.83</v>
      </c>
      <c r="D11" s="12">
        <f>SUM(D13+D17)</f>
        <v>2672455.3400000003</v>
      </c>
      <c r="E11" s="12">
        <f>SUM(E13+E17)</f>
        <v>3000000</v>
      </c>
      <c r="F11" s="12">
        <f>SUM(F13+F17)</f>
        <v>3400000</v>
      </c>
    </row>
    <row r="12" spans="1:6" ht="12.75">
      <c r="A12" s="11"/>
      <c r="B12" s="12"/>
      <c r="C12" s="12"/>
      <c r="D12" s="12"/>
      <c r="E12" s="12"/>
      <c r="F12" s="12"/>
    </row>
    <row r="13" spans="1:7" ht="12.75">
      <c r="A13" s="13" t="s">
        <v>9</v>
      </c>
      <c r="B13" s="14">
        <f>B14+B15</f>
        <v>2439127.29</v>
      </c>
      <c r="C13" s="14">
        <f>C14+C15</f>
        <v>2014062.7</v>
      </c>
      <c r="D13" s="14">
        <f>D14+D15</f>
        <v>2303257.3200000003</v>
      </c>
      <c r="E13" s="14">
        <f>E14+E15</f>
        <v>2424000</v>
      </c>
      <c r="F13" s="14">
        <f>F14+F15</f>
        <v>2867000</v>
      </c>
      <c r="G13" s="20"/>
    </row>
    <row r="14" spans="1:8" ht="12.75">
      <c r="A14" s="15" t="s">
        <v>10</v>
      </c>
      <c r="B14" s="16">
        <v>1844866.94</v>
      </c>
      <c r="C14" s="16">
        <v>1547377.73</v>
      </c>
      <c r="D14" s="16">
        <v>1665181.12</v>
      </c>
      <c r="E14" s="16">
        <v>1850000</v>
      </c>
      <c r="F14" s="16">
        <v>1768000</v>
      </c>
      <c r="G14" s="20"/>
      <c r="H14" s="20"/>
    </row>
    <row r="15" spans="1:8" ht="12.75">
      <c r="A15" s="15" t="s">
        <v>11</v>
      </c>
      <c r="B15" s="16">
        <v>594260.35</v>
      </c>
      <c r="C15" s="16">
        <v>466684.97</v>
      </c>
      <c r="D15" s="16">
        <v>638076.2</v>
      </c>
      <c r="E15" s="16">
        <v>574000</v>
      </c>
      <c r="F15" s="16">
        <v>1099000</v>
      </c>
      <c r="G15" s="20"/>
      <c r="H15" s="20"/>
    </row>
    <row r="16" spans="1:7" ht="12.75">
      <c r="A16" s="15"/>
      <c r="B16" s="16"/>
      <c r="C16" s="16"/>
      <c r="D16" s="16"/>
      <c r="E16" s="16"/>
      <c r="F16" s="16"/>
      <c r="G16" s="32"/>
    </row>
    <row r="17" spans="1:7" ht="12.75">
      <c r="A17" s="13" t="s">
        <v>12</v>
      </c>
      <c r="B17" s="14">
        <f>B18+B19</f>
        <v>244958.91999999998</v>
      </c>
      <c r="C17" s="14">
        <f>C18+C19</f>
        <v>310896.13</v>
      </c>
      <c r="D17" s="14">
        <f>D18+D19</f>
        <v>369198.02</v>
      </c>
      <c r="E17" s="14">
        <f>E18+E19</f>
        <v>576000</v>
      </c>
      <c r="F17" s="14">
        <f>F18+F19</f>
        <v>533000</v>
      </c>
      <c r="G17" s="32"/>
    </row>
    <row r="18" spans="1:8" ht="12.75">
      <c r="A18" s="15" t="s">
        <v>13</v>
      </c>
      <c r="B18" s="16">
        <v>238668.21</v>
      </c>
      <c r="C18" s="16">
        <v>285178.27</v>
      </c>
      <c r="D18" s="16">
        <v>360961.31</v>
      </c>
      <c r="E18" s="16">
        <v>556000</v>
      </c>
      <c r="F18" s="16">
        <v>510000</v>
      </c>
      <c r="G18" s="32"/>
      <c r="H18" s="20"/>
    </row>
    <row r="19" spans="1:8" ht="12.75">
      <c r="A19" s="15" t="s">
        <v>14</v>
      </c>
      <c r="B19" s="16">
        <f>1557.17+1322.53+3411.01</f>
        <v>6290.71</v>
      </c>
      <c r="C19" s="16">
        <v>25717.86</v>
      </c>
      <c r="D19" s="16">
        <v>8236.71</v>
      </c>
      <c r="E19" s="16">
        <v>20000</v>
      </c>
      <c r="F19" s="16">
        <v>23000</v>
      </c>
      <c r="G19" s="32"/>
      <c r="H19" s="20"/>
    </row>
    <row r="20" spans="1:6" ht="12.75">
      <c r="A20" s="15"/>
      <c r="B20" s="16"/>
      <c r="C20" s="16"/>
      <c r="D20" s="16"/>
      <c r="E20" s="16"/>
      <c r="F20" s="16"/>
    </row>
    <row r="21" spans="1:8" ht="12.75">
      <c r="A21" s="13" t="s">
        <v>15</v>
      </c>
      <c r="B21" s="14">
        <f>B11</f>
        <v>2684086.21</v>
      </c>
      <c r="C21" s="14">
        <f>C11</f>
        <v>2324958.83</v>
      </c>
      <c r="D21" s="14">
        <f>D11</f>
        <v>2672455.3400000003</v>
      </c>
      <c r="E21" s="14">
        <f>E11</f>
        <v>3000000</v>
      </c>
      <c r="F21" s="14">
        <f>F11</f>
        <v>3400000</v>
      </c>
      <c r="G21" s="20"/>
      <c r="H21" s="20"/>
    </row>
    <row r="22" spans="1:8" ht="12.75">
      <c r="A22" s="17"/>
      <c r="B22" s="18"/>
      <c r="C22" s="18"/>
      <c r="D22" s="18"/>
      <c r="E22" s="18"/>
      <c r="F22" s="18"/>
      <c r="H22" s="20"/>
    </row>
    <row r="23" spans="1:7" ht="12.75">
      <c r="A23" s="17"/>
      <c r="B23" s="18"/>
      <c r="C23" s="18"/>
      <c r="D23" s="18"/>
      <c r="E23" s="18"/>
      <c r="F23" s="18"/>
      <c r="G23" s="20"/>
    </row>
    <row r="24" spans="1:6" ht="12.75">
      <c r="A24" s="19" t="s">
        <v>31</v>
      </c>
      <c r="B24" s="19"/>
      <c r="C24" s="19"/>
      <c r="D24" s="19"/>
      <c r="E24" s="19"/>
      <c r="F24" s="21"/>
    </row>
    <row r="25" spans="1:6" ht="12.75">
      <c r="A25" s="19"/>
      <c r="B25" s="19"/>
      <c r="C25" s="19"/>
      <c r="D25" s="19"/>
      <c r="E25" s="19"/>
      <c r="F25" s="19"/>
    </row>
    <row r="26" spans="1:7" ht="12.75">
      <c r="A26" s="19"/>
      <c r="B26" s="19"/>
      <c r="C26" s="19"/>
      <c r="D26" s="19"/>
      <c r="E26" s="19"/>
      <c r="F26" s="19"/>
      <c r="G26" s="20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4" ht="12.75">
      <c r="A29" s="19" t="s">
        <v>32</v>
      </c>
      <c r="B29" s="19"/>
      <c r="C29" s="19" t="s">
        <v>25</v>
      </c>
      <c r="D29" s="19"/>
    </row>
    <row r="30" spans="1:4" ht="12.75">
      <c r="A30" s="19" t="s">
        <v>33</v>
      </c>
      <c r="B30" s="19"/>
      <c r="C30" s="19" t="s">
        <v>27</v>
      </c>
      <c r="D30" s="19"/>
    </row>
    <row r="31" spans="1:4" ht="12.75">
      <c r="A31" s="19" t="s">
        <v>16</v>
      </c>
      <c r="B31" s="19"/>
      <c r="C31" s="19"/>
      <c r="D31" s="19"/>
    </row>
  </sheetData>
  <sheetProtection selectLockedCells="1" selectUnlockedCells="1"/>
  <mergeCells count="1">
    <mergeCell ref="A5:F5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CIDEMA03</cp:lastModifiedBy>
  <cp:lastPrinted>2022-11-29T20:32:36Z</cp:lastPrinted>
  <dcterms:created xsi:type="dcterms:W3CDTF">2019-11-12T20:07:59Z</dcterms:created>
  <dcterms:modified xsi:type="dcterms:W3CDTF">2023-01-20T14:16:26Z</dcterms:modified>
  <cp:category/>
  <cp:version/>
  <cp:contentType/>
  <cp:contentStatus/>
</cp:coreProperties>
</file>